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aVitucci\Triennale Milano Dropbox\AMMINISTRAZIONE\Amministrazione\A - CRT\SITO TRASPARENZA\SITO 2024\"/>
    </mc:Choice>
  </mc:AlternateContent>
  <xr:revisionPtr revIDLastSave="0" documentId="13_ncr:1_{F2BEC7AF-4C50-43AB-A9A3-9E1F4E02D6CD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4" i="1"/>
  <c r="I5" i="1"/>
  <c r="I6" i="1"/>
  <c r="I7" i="1"/>
  <c r="I8" i="1"/>
  <c r="I9" i="1"/>
  <c r="I10" i="1"/>
  <c r="I3" i="1"/>
  <c r="E7" i="1"/>
  <c r="D6" i="1"/>
  <c r="E10" i="1" l="1"/>
  <c r="F9" i="1"/>
  <c r="E9" i="1"/>
  <c r="H5" i="1"/>
  <c r="H11" i="1" s="1"/>
  <c r="F5" i="1"/>
  <c r="E5" i="1"/>
  <c r="D5" i="1"/>
  <c r="G3" i="1"/>
  <c r="G11" i="1" s="1"/>
  <c r="E3" i="1"/>
  <c r="F3" i="1"/>
  <c r="E11" i="1" l="1"/>
  <c r="F11" i="1"/>
  <c r="D11" i="1"/>
</calcChain>
</file>

<file path=xl/sharedStrings.xml><?xml version="1.0" encoding="utf-8"?>
<sst xmlns="http://schemas.openxmlformats.org/spreadsheetml/2006/main" count="34" uniqueCount="25">
  <si>
    <t>Data</t>
  </si>
  <si>
    <t>alloggio</t>
  </si>
  <si>
    <t>viaggio</t>
  </si>
  <si>
    <t>vitto</t>
  </si>
  <si>
    <t>varie</t>
  </si>
  <si>
    <t>Umberto Angelini</t>
  </si>
  <si>
    <t>Fornitore</t>
  </si>
  <si>
    <t xml:space="preserve">Tipologia missione </t>
  </si>
  <si>
    <t>TOTALI</t>
  </si>
  <si>
    <t>Umberto Angelini ft. 4</t>
  </si>
  <si>
    <t>Rimborso spese marzo Parigi</t>
  </si>
  <si>
    <t>metro</t>
  </si>
  <si>
    <t>Rimborso spese giugno/luglio/agosto Santarcangelo, Zurigo e Venezia</t>
  </si>
  <si>
    <t>Umberto Angelini ft. 9</t>
  </si>
  <si>
    <t>Umberto Angelini ft. 10</t>
  </si>
  <si>
    <t>Rimborso spese ottobre/novembre Roma, Bruxelles, Parigi</t>
  </si>
  <si>
    <t>Umberto Angelini ft. 1</t>
  </si>
  <si>
    <t>Rimborso spese dicembre Barcellona</t>
  </si>
  <si>
    <t>Trasferta Bruxelles</t>
  </si>
  <si>
    <t>Craves ft. 167995</t>
  </si>
  <si>
    <t xml:space="preserve">Trasferta Roma </t>
  </si>
  <si>
    <t>Italo ft. AZI2480657</t>
  </si>
  <si>
    <t>Warwick ft. 772826</t>
  </si>
  <si>
    <t>B&amp;B Hotels ft. 452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</si>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</sst>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410]d\-m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0" applyNumberFormat="1"/>
    <xf numFmtId="4" fontId="3" fillId="0" borderId="3" xfId="0" applyNumberFormat="1" applyFont="1" applyBorder="1"/>
    <xf numFmtId="4" fontId="3" fillId="0" borderId="1" xfId="0" applyNumberFormat="1" applyFont="1" applyBorder="1"/>
    <xf numFmtId="164" fontId="3" fillId="0" borderId="2" xfId="0" applyNumberFormat="1" applyFont="1" applyBorder="1" applyAlignment="1">
      <alignment vertical="center"/>
    </xf>
    <xf numFmtId="0" fontId="3" fillId="0" borderId="2" xfId="0" applyFont="1" applyBorder="1"/>
    <xf numFmtId="4" fontId="3" fillId="0" borderId="2" xfId="0" applyNumberFormat="1" applyFont="1" applyBorder="1"/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Border="1"/>
    <xf numFmtId="44" fontId="4" fillId="0" borderId="2" xfId="1" applyFont="1" applyFill="1" applyBorder="1"/>
    <xf numFmtId="4" fontId="2" fillId="0" borderId="2" xfId="0" applyNumberFormat="1" applyFont="1" applyBorder="1"/>
    <xf numFmtId="14" fontId="5" fillId="0" borderId="2" xfId="0" applyNumberFormat="1" applyFont="1" applyBorder="1" applyAlignment="1">
      <alignment horizontal="left" vertical="center"/>
    </xf>
    <xf numFmtId="0" fontId="5" fillId="0" borderId="2" xfId="0" applyFont="1" applyBorder="1"/>
    <xf numFmtId="44" fontId="5" fillId="0" borderId="2" xfId="1" applyFont="1" applyFill="1" applyBorder="1"/>
    <xf numFmtId="4" fontId="3" fillId="0" borderId="0" xfId="0" applyNumberFormat="1" applyFont="1"/>
  </cellXfs>
  <cellStyles count="2">
    <cellStyle name="Normale" xfId="0" builtinId="0"/>
    <cellStyle name="Valuta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="90" zoomScaleNormal="90" workbookViewId="0">
      <pane ySplit="1" topLeftCell="A2" activePane="bottomLeft" state="frozen"/>
      <selection pane="bottomLeft" activeCell="J3" sqref="J3"/>
    </sheetView>
  </sheetViews>
  <sheetFormatPr defaultColWidth="8.77734375" defaultRowHeight="14.4" x14ac:dyDescent="0.3"/>
  <cols>
    <col min="1" max="1" width="26.44140625" bestFit="1" customWidth="1"/>
    <col min="2" max="2" width="69.33203125" customWidth="1"/>
    <col min="3" max="3" width="53.6640625" customWidth="1"/>
    <col min="4" max="4" width="14" customWidth="1"/>
    <col min="5" max="5" width="11.44140625" customWidth="1"/>
    <col min="6" max="6" width="11.6640625" customWidth="1"/>
    <col min="7" max="8" width="11.44140625" customWidth="1"/>
    <col min="9" max="9" width="12.33203125" bestFit="1" customWidth="1"/>
    <col min="10" max="10" width="19.109375" customWidth="1"/>
  </cols>
  <sheetData>
    <row r="1" spans="1:10" x14ac:dyDescent="0.3">
      <c r="D1" s="2"/>
      <c r="E1" s="2"/>
      <c r="F1" s="2"/>
      <c r="G1" s="3"/>
      <c r="H1" s="14"/>
    </row>
    <row r="2" spans="1:10" x14ac:dyDescent="0.3">
      <c r="A2" s="4" t="s">
        <v>0</v>
      </c>
      <c r="B2" s="5" t="s">
        <v>7</v>
      </c>
      <c r="C2" s="5" t="s">
        <v>6</v>
      </c>
      <c r="D2" s="6" t="s">
        <v>1</v>
      </c>
      <c r="E2" s="6" t="s">
        <v>2</v>
      </c>
      <c r="F2" s="6" t="s">
        <v>3</v>
      </c>
      <c r="G2" s="6" t="s">
        <v>11</v>
      </c>
      <c r="H2" s="6" t="s">
        <v>4</v>
      </c>
      <c r="I2" s="6" t="s">
        <v>24</v>
      </c>
      <c r="J2" s="6"/>
    </row>
    <row r="3" spans="1:10" x14ac:dyDescent="0.3">
      <c r="A3" s="7">
        <v>45363</v>
      </c>
      <c r="B3" s="8" t="s">
        <v>10</v>
      </c>
      <c r="C3" s="8" t="s">
        <v>9</v>
      </c>
      <c r="D3" s="9">
        <v>5.2</v>
      </c>
      <c r="E3" s="9">
        <f>143.72+14.5+14.5</f>
        <v>172.72</v>
      </c>
      <c r="F3" s="9">
        <f>28.5+12.9</f>
        <v>41.4</v>
      </c>
      <c r="G3" s="9">
        <f>2.15+2.15</f>
        <v>4.3</v>
      </c>
      <c r="H3" s="9"/>
      <c r="I3" s="9">
        <f>SUM(D3:H3)</f>
        <v>223.62</v>
      </c>
      <c r="J3" s="10" t="s">
        <v>5</v>
      </c>
    </row>
    <row r="4" spans="1:10" x14ac:dyDescent="0.3">
      <c r="A4" s="7">
        <v>45447</v>
      </c>
      <c r="B4" s="8" t="s">
        <v>18</v>
      </c>
      <c r="C4" s="8" t="s">
        <v>19</v>
      </c>
      <c r="D4" s="9">
        <v>437.36</v>
      </c>
      <c r="E4" s="9"/>
      <c r="F4" s="9"/>
      <c r="G4" s="9"/>
      <c r="H4" s="9"/>
      <c r="I4" s="9">
        <f t="shared" ref="I4:I10" si="0">SUM(D4:H4)</f>
        <v>437.36</v>
      </c>
      <c r="J4" s="10" t="s">
        <v>5</v>
      </c>
    </row>
    <row r="5" spans="1:10" x14ac:dyDescent="0.3">
      <c r="A5" s="7">
        <v>45574</v>
      </c>
      <c r="B5" s="8" t="s">
        <v>12</v>
      </c>
      <c r="C5" s="8" t="s">
        <v>13</v>
      </c>
      <c r="D5" s="9">
        <f>180+189.8+205.04</f>
        <v>574.84</v>
      </c>
      <c r="E5" s="9">
        <f>64.5+57.7+104+173.5</f>
        <v>399.7</v>
      </c>
      <c r="F5" s="9">
        <f>55+35+37+8.41+16.4</f>
        <v>151.81</v>
      </c>
      <c r="G5" s="9"/>
      <c r="H5" s="9">
        <f>30+28+111.84</f>
        <v>169.84</v>
      </c>
      <c r="I5" s="9">
        <f t="shared" si="0"/>
        <v>1296.1899999999998</v>
      </c>
      <c r="J5" s="10" t="s">
        <v>5</v>
      </c>
    </row>
    <row r="6" spans="1:10" x14ac:dyDescent="0.3">
      <c r="A6" s="7">
        <v>45575</v>
      </c>
      <c r="B6" s="8" t="s">
        <v>20</v>
      </c>
      <c r="C6" s="8" t="s">
        <v>23</v>
      </c>
      <c r="D6" s="9">
        <f>160+12.73+10</f>
        <v>182.73</v>
      </c>
      <c r="E6" s="9"/>
      <c r="F6" s="9"/>
      <c r="G6" s="9"/>
      <c r="H6" s="9"/>
      <c r="I6" s="9">
        <f t="shared" si="0"/>
        <v>182.73</v>
      </c>
      <c r="J6" s="10" t="s">
        <v>5</v>
      </c>
    </row>
    <row r="7" spans="1:10" x14ac:dyDescent="0.3">
      <c r="A7" s="7">
        <v>45599</v>
      </c>
      <c r="B7" s="8" t="s">
        <v>20</v>
      </c>
      <c r="C7" s="8" t="s">
        <v>21</v>
      </c>
      <c r="D7" s="9"/>
      <c r="E7" s="9">
        <f>326.9/2</f>
        <v>163.44999999999999</v>
      </c>
      <c r="F7" s="9"/>
      <c r="G7" s="9"/>
      <c r="H7" s="9"/>
      <c r="I7" s="9">
        <f t="shared" si="0"/>
        <v>163.44999999999999</v>
      </c>
      <c r="J7" s="10" t="s">
        <v>5</v>
      </c>
    </row>
    <row r="8" spans="1:10" x14ac:dyDescent="0.3">
      <c r="A8" s="7">
        <v>45607</v>
      </c>
      <c r="B8" s="8" t="s">
        <v>18</v>
      </c>
      <c r="C8" s="8" t="s">
        <v>22</v>
      </c>
      <c r="D8" s="9">
        <v>267.43</v>
      </c>
      <c r="E8" s="9"/>
      <c r="F8" s="9"/>
      <c r="G8" s="9"/>
      <c r="H8" s="9"/>
      <c r="I8" s="9">
        <f t="shared" si="0"/>
        <v>267.43</v>
      </c>
      <c r="J8" s="10" t="s">
        <v>5</v>
      </c>
    </row>
    <row r="9" spans="1:10" x14ac:dyDescent="0.3">
      <c r="A9" s="7">
        <v>45632</v>
      </c>
      <c r="B9" s="8" t="s">
        <v>15</v>
      </c>
      <c r="C9" s="8" t="s">
        <v>14</v>
      </c>
      <c r="D9" s="9">
        <v>398.1</v>
      </c>
      <c r="E9" s="9">
        <f>10.8+10.8+81.97+95.35+14.5+12.3</f>
        <v>225.72</v>
      </c>
      <c r="F9" s="9">
        <f>30+23+15.6+28.9+37.5+15+28.3+12.5+17</f>
        <v>207.8</v>
      </c>
      <c r="G9" s="9">
        <v>6.45</v>
      </c>
      <c r="H9" s="9">
        <v>103</v>
      </c>
      <c r="I9" s="9">
        <f t="shared" si="0"/>
        <v>941.07000000000016</v>
      </c>
      <c r="J9" s="10" t="s">
        <v>5</v>
      </c>
    </row>
    <row r="10" spans="1:10" x14ac:dyDescent="0.3">
      <c r="A10" s="7">
        <v>45667</v>
      </c>
      <c r="B10" s="8" t="s">
        <v>17</v>
      </c>
      <c r="C10" s="8" t="s">
        <v>16</v>
      </c>
      <c r="D10" s="9">
        <v>273.54000000000002</v>
      </c>
      <c r="E10" s="9">
        <f>63.96+26+50.9</f>
        <v>140.86000000000001</v>
      </c>
      <c r="F10" s="9">
        <v>32.29</v>
      </c>
      <c r="G10" s="9"/>
      <c r="H10" s="9"/>
      <c r="I10" s="9">
        <f t="shared" si="0"/>
        <v>446.69000000000005</v>
      </c>
      <c r="J10" s="10" t="s">
        <v>5</v>
      </c>
    </row>
    <row r="11" spans="1:10" x14ac:dyDescent="0.3">
      <c r="A11" s="11" t="s">
        <v>8</v>
      </c>
      <c r="B11" s="12"/>
      <c r="C11" s="12"/>
      <c r="D11" s="13">
        <f>SUM(D3:D10)</f>
        <v>2139.2000000000003</v>
      </c>
      <c r="E11" s="13">
        <f t="shared" ref="E11:I11" si="1">SUM(E3:E10)</f>
        <v>1102.4499999999998</v>
      </c>
      <c r="F11" s="13">
        <f t="shared" si="1"/>
        <v>433.3</v>
      </c>
      <c r="G11" s="13">
        <f t="shared" si="1"/>
        <v>10.75</v>
      </c>
      <c r="H11" s="13">
        <f t="shared" si="1"/>
        <v>272.84000000000003</v>
      </c>
      <c r="I11" s="13">
        <f>SUM(I3:I10)</f>
        <v>3958.5399999999995</v>
      </c>
      <c r="J11" s="10"/>
    </row>
    <row r="13" spans="1:10" x14ac:dyDescent="0.3">
      <c r="H13" s="1"/>
    </row>
    <row r="16" spans="1:10" x14ac:dyDescent="0.3">
      <c r="G16" s="1"/>
      <c r="H16" s="1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 Salvatore</dc:creator>
  <cp:lastModifiedBy>Antonia Vitucci</cp:lastModifiedBy>
  <dcterms:created xsi:type="dcterms:W3CDTF">2019-10-14T13:59:41Z</dcterms:created>
  <dcterms:modified xsi:type="dcterms:W3CDTF">2025-05-05T14:12:08Z</dcterms:modified>
</cp:coreProperties>
</file>